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425" windowWidth="15000" windowHeight="958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<sst xmlns="http://schemas.openxmlformats.org/spreadsheetml/2006/main" count="168" uniqueCount="168">
  <si>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</si>
  <si>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</si>
  <si>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</si>
  <si>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</si>
  <si>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</si>
  <si>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</si>
  <si>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</si>
  <si>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</si>
  <si>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</si>
  <si>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</si>
  <si>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</si>
  <si>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</si>
  <si>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</si>
  <si>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</si>
  <si>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</si>
  <si>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</si>
  <si>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</si>
  <si>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</si>
  <si>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</si>
  <si>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</si>
  <si>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</si>
  <si>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</si>
  <si>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</si>
  <si>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</si>
  <si>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</si>
  <si>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</si>
  <si>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</si>
  <si>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</si>
  <si>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</si>
  <si>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</si>
  <si>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</si>
  <si>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</si>
  <si>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</si>
  <si>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</si>
  <si>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</si>
  <si>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</si>
  <si>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</si>
  <si>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</si>
  <si>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</si>
  <si>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</si>
  <si>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</si>
  <si>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</si>
  <si>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</si>
  <si>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</si>
  <si>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</si>
  <si>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</si>
  <si>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</si>
  <si>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</si>
  <si>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</si>
  <si>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</si>
  <si>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</si>
  <si>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</si>
  <si>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</si>
  <si>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</si>
  <si>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</si>
  <si>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</si>
  <si>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</si>
  <si>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</si>
  <si>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</si>
  <si>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</si>
  <si>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</si>
  <si>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</si>
  <si>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</si>
  <si>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</si>
  <si>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</si>
  <si>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</si>
  <si>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</si>
  <si>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</si>
  <si>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</si>
  <si>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</si>
  <si>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</si>
  <si>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</si>
  <si>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</si>
  <si>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</si>
  <si>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</si>
  <si>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</si>
  <si>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</si>
  <si>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</si>
  <si>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</si>
  <si>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</si>
  <si>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</si>
  <si>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</si>
  <si>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</si>
  <si>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</si>
  <si>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</si>
  <si>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</si>
  <si>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</si>
  <si>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</si>
  <si>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</si>
  <si>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</si>
  <si>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</si>
  <si>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</si>
  <si>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</si>
  <si>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</si>
  <si>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</si>
  <si>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</si>
  <si>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</si>
  <si>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</si>
  <si>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</si>
  <si>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</si>
  <si>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</si>
  <si>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</si>
  <si>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</si>
  <si>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</si>
  <si>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</si>
  <si>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</si>
  <si>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</si>
  <si>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</si>
  <si>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</si>
  <si>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</si>
  <si>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</si>
  <si>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</si>
  <si>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</si>
  <si>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</si>
  <si>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</si>
  <si>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</si>
  <si>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</si>
  <si>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</si>
  <si>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</si>
  <si>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</si>
  <si>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</si>
  <si>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</si>
  <si>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</si>
  <si>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</si>
  <si>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</si>
  <si>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</si>
  <si>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</si>
  <si>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</si>
  <si>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</si>
  <si>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</si>
  <si>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</si>
  <si>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</si>
  <si>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</si>
  <si>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</si>
  <si>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</si>
  <si>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</si>
  <si>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</si>
  <si>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</si>
  <si>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</si>
  <si>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</si>
  <si>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</si>
  <si>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</si>
  <si>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</si>
  <si>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</si>
  <si>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</si>
  <si>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</si>
  <si>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</si>
  <si>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</si>
  <si>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</si>
  <si>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</si>
  <si>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</si>
  <si>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Кинематография</t>
  </si>
  <si>
    <t>0802</t>
  </si>
  <si>
    <t>0411</t>
  </si>
  <si>
    <t>Прикладные научные исследования в области национальной экономики</t>
  </si>
  <si>
    <t>(в рублях)</t>
  </si>
  <si>
    <t>Уточненные бюджетные назначения
на 2019 год</t>
  </si>
  <si>
    <t>Темп роста 2019 к соответствующему периоду 2018, %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</si>
  <si>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</si>
  <si>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</si>
  <si>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</si>
  <si>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</si>
  <si>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</si>
  <si>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Сведения об исполнении консолидированного бюджета Брянской области за 1 полугодие 2019 года по расходам в разрезе разделов и подразделов классификации расходов</t>
  </si>
  <si>
    <t>Кассовое исполнение
за 1 полугодие
2018 года</t>
  </si>
  <si>
    <t>Кассовое исполнение
за 1 полугодие
2019 года</t>
  </si>
  <si>
    <t>Прикладные научные исследования в области жилищно-коммунального хозяйства</t>
  </si>
  <si>
    <t>0504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</si>
</sst>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0" fontId="43" fillId="0" borderId="11">
      <alignment horizontal="left" wrapText="1" indent="2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4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6"/>
  <sheetViews>
    <sheetView tabSelected="1" view="pageBreakPreview" zoomScaleSheetLayoutView="100" zoomScalePageLayoutView="0" workbookViewId="0" topLeftCell="A1">
      <selection activeCell="E86" sqref="E86"/>
    </sheetView>
  </sheetViews>
  <sheetFormatPr defaultColWidth="9.140625" defaultRowHeight="15"/>
  <cols>
    <col min="1" max="1" width="58.00390625" style="0" customWidth="1"/>
    <col min="2" max="2" width="6.140625" style="0" customWidth="1"/>
    <col min="3" max="3" width="18.7109375" style="12" customWidth="1"/>
    <col min="4" max="4" width="18.8515625" style="0" customWidth="1"/>
    <col min="5" max="5" width="18.7109375" style="0" customWidth="1"/>
    <col min="6" max="6" width="14.140625" style="0" customWidth="1"/>
    <col min="7" max="7" width="14.8515625" style="12" customWidth="1"/>
    <col min="8" max="8" width="16.421875" style="0" bestFit="1" customWidth="1"/>
  </cols>
  <sheetData>
    <row r="1" spans="1:5" ht="15">
      <c r="A1" s="29"/>
      <c r="B1" s="29"/>
      <c r="C1" s="29"/>
      <c r="D1" s="29"/>
      <c r="E1" s="29"/>
    </row>
    <row r="2" spans="1:7" s="3" customFormat="1" ht="40.5" customHeight="1">
      <c r="A2" s="23" t="s">
        <v>163</v>
      </c>
      <c r="B2" s="23"/>
      <c r="C2" s="23"/>
      <c r="D2" s="23"/>
      <c r="E2" s="23"/>
      <c r="F2" s="23"/>
      <c r="G2" s="23"/>
    </row>
    <row r="3" spans="1:7" s="3" customFormat="1" ht="15.75">
      <c r="A3" s="4"/>
      <c r="B3" s="4"/>
      <c r="C3" s="4"/>
      <c r="D3" s="30"/>
      <c r="E3" s="30"/>
      <c r="F3" s="31" t="s">
        <v>155</v>
      </c>
      <c r="G3" s="31"/>
    </row>
    <row r="4" spans="1:7" s="3" customFormat="1" ht="22.5" customHeight="1">
      <c r="A4" s="26" t="s">
        <v>147</v>
      </c>
      <c r="B4" s="26" t="s">
        <v>148</v>
      </c>
      <c r="C4" s="20" t="s">
        <v>164</v>
      </c>
      <c r="D4" s="20" t="s">
        <v>156</v>
      </c>
      <c r="E4" s="20" t="s">
        <v>165</v>
      </c>
      <c r="F4" s="20" t="s">
        <v>150</v>
      </c>
      <c r="G4" s="20" t="s">
        <v>157</v>
      </c>
    </row>
    <row r="5" spans="1:7" s="3" customFormat="1" ht="25.5" customHeight="1">
      <c r="A5" s="27"/>
      <c r="B5" s="27"/>
      <c r="C5" s="21"/>
      <c r="D5" s="21"/>
      <c r="E5" s="21"/>
      <c r="F5" s="21"/>
      <c r="G5" s="21"/>
    </row>
    <row r="6" spans="1:7" s="3" customFormat="1" ht="31.5" customHeight="1">
      <c r="A6" s="28"/>
      <c r="B6" s="28"/>
      <c r="C6" s="22"/>
      <c r="D6" s="22"/>
      <c r="E6" s="22"/>
      <c r="F6" s="22"/>
      <c r="G6" s="22"/>
    </row>
    <row r="7" spans="1:7" ht="18" customHeight="1">
      <c r="A7" s="10" t="s">
        <v>101</v>
      </c>
      <c r="B7" s="13" t="s">
        <v>6</v>
      </c>
      <c r="C7" s="5">
        <f>C8+C9+C10+C11+C12+C13+C14+C15</f>
        <v>1440954357.78</v>
      </c>
      <c r="D7" s="5">
        <f>D8+D9+D10+D11+D12+D13+D14+D15</f>
        <v>3851432120.7200003</v>
      </c>
      <c r="E7" s="5">
        <f>E8+E9+E10+E11+E12+E13+E14+E15</f>
        <v>1633912781.9299998</v>
      </c>
      <c r="F7" s="6">
        <f>E7/D7*100</f>
        <v>42.423512364137174</v>
      </c>
      <c r="G7" s="6">
        <f>E7/C7*100</f>
        <v>113.3910156909675</v>
      </c>
    </row>
    <row r="8" spans="1:7" ht="35.25" customHeight="1">
      <c r="A8" s="9" t="s">
        <v>136</v>
      </c>
      <c r="B8" s="14" t="s">
        <v>41</v>
      </c>
      <c r="C8" s="17">
        <v>49366919.89</v>
      </c>
      <c r="D8" s="17">
        <v>101020489.97</v>
      </c>
      <c r="E8" s="17">
        <v>45946165.1</v>
      </c>
      <c r="F8" s="7">
        <f aca="true" t="shared" si="0" ref="F8:F72">E8/D8*100</f>
        <v>45.482025590694136</v>
      </c>
      <c r="G8" s="7">
        <f aca="true" t="shared" si="1" ref="G8:G72">E8/C8*100</f>
        <v>93.07075507724166</v>
      </c>
    </row>
    <row r="9" spans="1:7" ht="50.25" customHeight="1">
      <c r="A9" s="9" t="s">
        <v>89</v>
      </c>
      <c r="B9" s="14" t="s">
        <v>54</v>
      </c>
      <c r="C9" s="17">
        <v>96282005.01</v>
      </c>
      <c r="D9" s="17">
        <v>212491188.81</v>
      </c>
      <c r="E9" s="17">
        <v>99156383.71</v>
      </c>
      <c r="F9" s="7">
        <f t="shared" si="0"/>
        <v>46.66376251424766</v>
      </c>
      <c r="G9" s="7">
        <f t="shared" si="1"/>
        <v>102.98537478493665</v>
      </c>
    </row>
    <row r="10" spans="1:8" ht="63">
      <c r="A10" s="9" t="s">
        <v>18</v>
      </c>
      <c r="B10" s="14" t="s">
        <v>71</v>
      </c>
      <c r="C10" s="17">
        <v>567334583.88</v>
      </c>
      <c r="D10" s="17">
        <v>1310521179.22</v>
      </c>
      <c r="E10" s="17">
        <v>593797341</v>
      </c>
      <c r="F10" s="7">
        <f t="shared" si="0"/>
        <v>45.3100148563351</v>
      </c>
      <c r="G10" s="7">
        <f t="shared" si="1"/>
        <v>104.6644004916854</v>
      </c>
      <c r="H10" s="11"/>
    </row>
    <row r="11" spans="1:8" ht="15.75">
      <c r="A11" s="9" t="s">
        <v>30</v>
      </c>
      <c r="B11" s="14" t="s">
        <v>87</v>
      </c>
      <c r="C11" s="17">
        <v>79920685.72</v>
      </c>
      <c r="D11" s="17">
        <v>200398722</v>
      </c>
      <c r="E11" s="17">
        <v>94960626.32</v>
      </c>
      <c r="F11" s="7">
        <f t="shared" si="0"/>
        <v>47.38584426701084</v>
      </c>
      <c r="G11" s="7">
        <f t="shared" si="1"/>
        <v>118.81858302954511</v>
      </c>
      <c r="H11" s="11"/>
    </row>
    <row r="12" spans="1:8" ht="47.25">
      <c r="A12" s="9" t="s">
        <v>80</v>
      </c>
      <c r="B12" s="14" t="s">
        <v>105</v>
      </c>
      <c r="C12" s="17">
        <v>166264386.19</v>
      </c>
      <c r="D12" s="17">
        <v>367830059.98</v>
      </c>
      <c r="E12" s="17">
        <v>170224946.23</v>
      </c>
      <c r="F12" s="7">
        <f t="shared" si="0"/>
        <v>46.27814981713447</v>
      </c>
      <c r="G12" s="7">
        <f t="shared" si="1"/>
        <v>102.38208562323987</v>
      </c>
      <c r="H12" s="11"/>
    </row>
    <row r="13" spans="1:8" ht="15.75">
      <c r="A13" s="9" t="s">
        <v>11</v>
      </c>
      <c r="B13" s="14" t="s">
        <v>119</v>
      </c>
      <c r="C13" s="17">
        <v>23553496.39</v>
      </c>
      <c r="D13" s="17">
        <v>168595992.99</v>
      </c>
      <c r="E13" s="17">
        <v>137737911.1</v>
      </c>
      <c r="F13" s="7">
        <f t="shared" si="0"/>
        <v>81.69702533094585</v>
      </c>
      <c r="G13" s="7">
        <f t="shared" si="1"/>
        <v>584.7875356563993</v>
      </c>
      <c r="H13" s="11"/>
    </row>
    <row r="14" spans="1:7" ht="15.75">
      <c r="A14" s="9" t="s">
        <v>144</v>
      </c>
      <c r="B14" s="14" t="s">
        <v>124</v>
      </c>
      <c r="C14" s="17">
        <v>0</v>
      </c>
      <c r="D14" s="17">
        <v>93839925.01</v>
      </c>
      <c r="E14" s="17">
        <v>0</v>
      </c>
      <c r="F14" s="7">
        <f t="shared" si="0"/>
        <v>0</v>
      </c>
      <c r="G14" s="7"/>
    </row>
    <row r="15" spans="1:7" ht="15.75">
      <c r="A15" s="9" t="s">
        <v>98</v>
      </c>
      <c r="B15" s="14" t="s">
        <v>9</v>
      </c>
      <c r="C15" s="17">
        <v>458232280.7</v>
      </c>
      <c r="D15" s="17">
        <v>1396734562.74</v>
      </c>
      <c r="E15" s="17">
        <v>492089408.47</v>
      </c>
      <c r="F15" s="7">
        <f t="shared" si="0"/>
        <v>35.23141916848246</v>
      </c>
      <c r="G15" s="7">
        <f t="shared" si="1"/>
        <v>107.38863873105569</v>
      </c>
    </row>
    <row r="16" spans="1:7" ht="15.75">
      <c r="A16" s="10" t="s">
        <v>132</v>
      </c>
      <c r="B16" s="13" t="s">
        <v>133</v>
      </c>
      <c r="C16" s="5">
        <f>C17+C18</f>
        <v>33224305.74</v>
      </c>
      <c r="D16" s="5">
        <f>D17+D18</f>
        <v>99648086.2</v>
      </c>
      <c r="E16" s="5">
        <f>E17+E18</f>
        <v>37684250.72</v>
      </c>
      <c r="F16" s="6">
        <f t="shared" si="0"/>
        <v>37.81733514115397</v>
      </c>
      <c r="G16" s="6">
        <f t="shared" si="1"/>
        <v>113.42374168749147</v>
      </c>
    </row>
    <row r="17" spans="1:7" ht="15.75">
      <c r="A17" s="9" t="s">
        <v>130</v>
      </c>
      <c r="B17" s="14" t="s">
        <v>27</v>
      </c>
      <c r="C17" s="17">
        <v>10578497.95</v>
      </c>
      <c r="D17" s="17">
        <v>29937700</v>
      </c>
      <c r="E17" s="17">
        <v>12879611.56</v>
      </c>
      <c r="F17" s="7">
        <f t="shared" si="0"/>
        <v>43.021379598299134</v>
      </c>
      <c r="G17" s="7">
        <f t="shared" si="1"/>
        <v>121.75274430147243</v>
      </c>
    </row>
    <row r="18" spans="1:7" ht="15.75">
      <c r="A18" s="9" t="s">
        <v>25</v>
      </c>
      <c r="B18" s="14" t="s">
        <v>48</v>
      </c>
      <c r="C18" s="17">
        <v>22645807.79</v>
      </c>
      <c r="D18" s="17">
        <v>69710386.2</v>
      </c>
      <c r="E18" s="17">
        <v>24804639.16</v>
      </c>
      <c r="F18" s="7">
        <f t="shared" si="0"/>
        <v>35.58241535032551</v>
      </c>
      <c r="G18" s="7">
        <f t="shared" si="1"/>
        <v>109.53302876196496</v>
      </c>
    </row>
    <row r="19" spans="1:7" ht="31.5">
      <c r="A19" s="10" t="s">
        <v>22</v>
      </c>
      <c r="B19" s="13" t="s">
        <v>104</v>
      </c>
      <c r="C19" s="5">
        <f>C20+C21+C22+C23</f>
        <v>331394286.46</v>
      </c>
      <c r="D19" s="5">
        <f>D20+D21+D22+D23</f>
        <v>779852547.64</v>
      </c>
      <c r="E19" s="5">
        <f>E20+E21+E22+E23</f>
        <v>308712319.49</v>
      </c>
      <c r="F19" s="6">
        <f t="shared" si="0"/>
        <v>39.58598589236251</v>
      </c>
      <c r="G19" s="6">
        <f t="shared" si="1"/>
        <v>93.15559504290437</v>
      </c>
    </row>
    <row r="20" spans="1:7" ht="47.25">
      <c r="A20" s="9" t="s">
        <v>117</v>
      </c>
      <c r="B20" s="14" t="s">
        <v>97</v>
      </c>
      <c r="C20" s="17">
        <v>141158810.37</v>
      </c>
      <c r="D20" s="17">
        <v>194017671.94</v>
      </c>
      <c r="E20" s="17">
        <v>74234157.36</v>
      </c>
      <c r="F20" s="7">
        <f t="shared" si="0"/>
        <v>38.261544228278815</v>
      </c>
      <c r="G20" s="7">
        <f t="shared" si="1"/>
        <v>52.58910667029589</v>
      </c>
    </row>
    <row r="21" spans="1:7" ht="15.75">
      <c r="A21" s="9" t="s">
        <v>137</v>
      </c>
      <c r="B21" s="14" t="s">
        <v>51</v>
      </c>
      <c r="C21" s="17">
        <v>146436924.38</v>
      </c>
      <c r="D21" s="17">
        <v>407847754.82</v>
      </c>
      <c r="E21" s="17">
        <v>175921225.44</v>
      </c>
      <c r="F21" s="7">
        <f t="shared" si="0"/>
        <v>43.134042877750126</v>
      </c>
      <c r="G21" s="7">
        <f t="shared" si="1"/>
        <v>120.13447167429507</v>
      </c>
    </row>
    <row r="22" spans="1:7" ht="15.75">
      <c r="A22" s="9" t="s">
        <v>84</v>
      </c>
      <c r="B22" s="14" t="s">
        <v>69</v>
      </c>
      <c r="C22" s="17">
        <v>1325540</v>
      </c>
      <c r="D22" s="17">
        <v>5000000</v>
      </c>
      <c r="E22" s="17">
        <v>2870000</v>
      </c>
      <c r="F22" s="7">
        <f t="shared" si="0"/>
        <v>57.4</v>
      </c>
      <c r="G22" s="7">
        <f t="shared" si="1"/>
        <v>216.51553329209227</v>
      </c>
    </row>
    <row r="23" spans="1:7" ht="31.5">
      <c r="A23" s="9" t="s">
        <v>114</v>
      </c>
      <c r="B23" s="14" t="s">
        <v>112</v>
      </c>
      <c r="C23" s="17">
        <v>42473011.71</v>
      </c>
      <c r="D23" s="17">
        <v>172987120.88</v>
      </c>
      <c r="E23" s="17">
        <v>55686936.69</v>
      </c>
      <c r="F23" s="7">
        <f t="shared" si="0"/>
        <v>32.19137725786514</v>
      </c>
      <c r="G23" s="7">
        <f t="shared" si="1"/>
        <v>131.1113444702789</v>
      </c>
    </row>
    <row r="24" spans="1:7" ht="15.75">
      <c r="A24" s="10" t="s">
        <v>134</v>
      </c>
      <c r="B24" s="13" t="s">
        <v>73</v>
      </c>
      <c r="C24" s="5">
        <f>C25+C26+C27+C28+C29+C30+C31+C32+C33+C34</f>
        <v>7486978761.160001</v>
      </c>
      <c r="D24" s="5">
        <f>D25+D26+D27+D28+D29+D30+D31+D32+D33+D34</f>
        <v>20393362035.070004</v>
      </c>
      <c r="E24" s="5">
        <f>E25+E26+E27+E28+E29+E30+E31+E32+E33+E34</f>
        <v>8140703567.880001</v>
      </c>
      <c r="F24" s="6">
        <f t="shared" si="0"/>
        <v>39.91839871170147</v>
      </c>
      <c r="G24" s="6">
        <f t="shared" si="1"/>
        <v>108.73149006527586</v>
      </c>
    </row>
    <row r="25" spans="1:7" ht="15.75">
      <c r="A25" s="9" t="s">
        <v>109</v>
      </c>
      <c r="B25" s="14" t="s">
        <v>85</v>
      </c>
      <c r="C25" s="17">
        <v>87072062.87</v>
      </c>
      <c r="D25" s="17">
        <v>253560192.26</v>
      </c>
      <c r="E25" s="17">
        <v>96836716.35</v>
      </c>
      <c r="F25" s="7">
        <f t="shared" si="0"/>
        <v>38.190819894435116</v>
      </c>
      <c r="G25" s="7">
        <f t="shared" si="1"/>
        <v>111.21445060349468</v>
      </c>
    </row>
    <row r="26" spans="1:7" ht="15.75">
      <c r="A26" s="9" t="s">
        <v>38</v>
      </c>
      <c r="B26" s="14" t="s">
        <v>143</v>
      </c>
      <c r="C26" s="17">
        <v>0</v>
      </c>
      <c r="D26" s="17">
        <v>200000</v>
      </c>
      <c r="E26" s="17">
        <v>180000</v>
      </c>
      <c r="F26" s="7">
        <f t="shared" si="0"/>
        <v>90</v>
      </c>
      <c r="G26" s="7"/>
    </row>
    <row r="27" spans="1:7" ht="15.75">
      <c r="A27" s="9" t="s">
        <v>56</v>
      </c>
      <c r="B27" s="14" t="s">
        <v>2</v>
      </c>
      <c r="C27" s="17">
        <v>4673859305.63</v>
      </c>
      <c r="D27" s="17">
        <v>10821411287.93</v>
      </c>
      <c r="E27" s="17">
        <v>5201450533.59</v>
      </c>
      <c r="F27" s="7">
        <f t="shared" si="0"/>
        <v>48.06628632063547</v>
      </c>
      <c r="G27" s="7">
        <f t="shared" si="1"/>
        <v>111.28812814978146</v>
      </c>
    </row>
    <row r="28" spans="1:7" ht="15.75">
      <c r="A28" s="9" t="s">
        <v>95</v>
      </c>
      <c r="B28" s="14" t="s">
        <v>16</v>
      </c>
      <c r="C28" s="17">
        <v>3334950.17</v>
      </c>
      <c r="D28" s="17">
        <v>27116229.31</v>
      </c>
      <c r="E28" s="17">
        <v>2469261.06</v>
      </c>
      <c r="F28" s="7">
        <f t="shared" si="0"/>
        <v>9.106211013967856</v>
      </c>
      <c r="G28" s="7">
        <f t="shared" si="1"/>
        <v>74.04191769378072</v>
      </c>
    </row>
    <row r="29" spans="1:7" ht="15.75">
      <c r="A29" s="9" t="s">
        <v>120</v>
      </c>
      <c r="B29" s="14" t="s">
        <v>37</v>
      </c>
      <c r="C29" s="17">
        <v>137487155.68</v>
      </c>
      <c r="D29" s="17">
        <v>498457182</v>
      </c>
      <c r="E29" s="17">
        <v>172644533.77</v>
      </c>
      <c r="F29" s="7">
        <f t="shared" si="0"/>
        <v>34.635780164162625</v>
      </c>
      <c r="G29" s="7">
        <f t="shared" si="1"/>
        <v>125.57139095366003</v>
      </c>
    </row>
    <row r="30" spans="1:7" ht="15.75">
      <c r="A30" s="9" t="s">
        <v>35</v>
      </c>
      <c r="B30" s="14" t="s">
        <v>55</v>
      </c>
      <c r="C30" s="17">
        <v>679761490.6</v>
      </c>
      <c r="D30" s="17">
        <v>873147477.62</v>
      </c>
      <c r="E30" s="17">
        <v>336535583.95</v>
      </c>
      <c r="F30" s="7">
        <f t="shared" si="0"/>
        <v>38.54281121756417</v>
      </c>
      <c r="G30" s="7">
        <f t="shared" si="1"/>
        <v>49.50789190087138</v>
      </c>
    </row>
    <row r="31" spans="1:7" ht="15.75">
      <c r="A31" s="9" t="s">
        <v>126</v>
      </c>
      <c r="B31" s="14" t="s">
        <v>66</v>
      </c>
      <c r="C31" s="17">
        <v>1792918231.09</v>
      </c>
      <c r="D31" s="17">
        <v>7162936782.43</v>
      </c>
      <c r="E31" s="17">
        <v>2171019406.42</v>
      </c>
      <c r="F31" s="7">
        <f t="shared" si="0"/>
        <v>30.309068366278247</v>
      </c>
      <c r="G31" s="7">
        <f t="shared" si="1"/>
        <v>121.0885900301284</v>
      </c>
    </row>
    <row r="32" spans="1:7" ht="15.75">
      <c r="A32" s="9" t="s">
        <v>29</v>
      </c>
      <c r="B32" s="14" t="s">
        <v>23</v>
      </c>
      <c r="C32" s="17">
        <v>3424480.8</v>
      </c>
      <c r="D32" s="17">
        <v>88456200</v>
      </c>
      <c r="E32" s="17">
        <v>6319009</v>
      </c>
      <c r="F32" s="7">
        <f t="shared" si="0"/>
        <v>7.143658669488402</v>
      </c>
      <c r="G32" s="7">
        <f t="shared" si="1"/>
        <v>184.52458544956656</v>
      </c>
    </row>
    <row r="33" spans="1:7" s="16" customFormat="1" ht="31.5">
      <c r="A33" s="9" t="s">
        <v>154</v>
      </c>
      <c r="B33" s="14" t="s">
        <v>153</v>
      </c>
      <c r="C33" s="17">
        <v>0</v>
      </c>
      <c r="D33" s="17">
        <v>120000</v>
      </c>
      <c r="E33" s="17">
        <v>0</v>
      </c>
      <c r="F33" s="7">
        <f t="shared" si="0"/>
        <v>0</v>
      </c>
      <c r="G33" s="7"/>
    </row>
    <row r="34" spans="1:7" ht="15.75">
      <c r="A34" s="9" t="s">
        <v>10</v>
      </c>
      <c r="B34" s="14" t="s">
        <v>57</v>
      </c>
      <c r="C34" s="17">
        <v>109121084.32</v>
      </c>
      <c r="D34" s="17">
        <v>667956683.52</v>
      </c>
      <c r="E34" s="17">
        <v>153248523.74</v>
      </c>
      <c r="F34" s="7">
        <f t="shared" si="0"/>
        <v>22.942883501428643</v>
      </c>
      <c r="G34" s="7">
        <f t="shared" si="1"/>
        <v>140.438967129941</v>
      </c>
    </row>
    <row r="35" spans="1:7" ht="15.75">
      <c r="A35" s="10" t="s">
        <v>131</v>
      </c>
      <c r="B35" s="13" t="s">
        <v>45</v>
      </c>
      <c r="C35" s="5">
        <f>C36+C37+C38+C40</f>
        <v>490371906.64</v>
      </c>
      <c r="D35" s="5">
        <f>D36+D37+D38+D39+D40</f>
        <v>3047153680.12</v>
      </c>
      <c r="E35" s="5">
        <f>E36+E37+E38+E39+E40</f>
        <v>534299700.22999996</v>
      </c>
      <c r="F35" s="6">
        <f t="shared" si="0"/>
        <v>17.53438639199053</v>
      </c>
      <c r="G35" s="6">
        <f t="shared" si="1"/>
        <v>108.95805673106167</v>
      </c>
    </row>
    <row r="36" spans="1:7" ht="15.75">
      <c r="A36" s="9" t="s">
        <v>8</v>
      </c>
      <c r="B36" s="14" t="s">
        <v>63</v>
      </c>
      <c r="C36" s="17">
        <v>61373006.79</v>
      </c>
      <c r="D36" s="17">
        <v>207060854.56</v>
      </c>
      <c r="E36" s="17">
        <v>45861986.8</v>
      </c>
      <c r="F36" s="7">
        <f t="shared" si="0"/>
        <v>22.149037729732047</v>
      </c>
      <c r="G36" s="7">
        <f t="shared" si="1"/>
        <v>74.72664156234995</v>
      </c>
    </row>
    <row r="37" spans="1:7" ht="15.75">
      <c r="A37" s="9" t="s">
        <v>49</v>
      </c>
      <c r="B37" s="14" t="s">
        <v>77</v>
      </c>
      <c r="C37" s="17">
        <v>102155302.36</v>
      </c>
      <c r="D37" s="17">
        <v>1478656175.71</v>
      </c>
      <c r="E37" s="17">
        <v>161352805.15</v>
      </c>
      <c r="F37" s="7">
        <f t="shared" si="0"/>
        <v>10.912124657547514</v>
      </c>
      <c r="G37" s="7">
        <f t="shared" si="1"/>
        <v>157.94853661279888</v>
      </c>
    </row>
    <row r="38" spans="1:7" ht="15.75">
      <c r="A38" s="9" t="s">
        <v>59</v>
      </c>
      <c r="B38" s="14" t="s">
        <v>91</v>
      </c>
      <c r="C38" s="17">
        <v>286767375.1</v>
      </c>
      <c r="D38" s="17">
        <v>1238741285.73</v>
      </c>
      <c r="E38" s="17">
        <v>282142169.51</v>
      </c>
      <c r="F38" s="7">
        <f t="shared" si="0"/>
        <v>22.776521034715604</v>
      </c>
      <c r="G38" s="7">
        <f t="shared" si="1"/>
        <v>98.38712280698348</v>
      </c>
    </row>
    <row r="39" spans="1:7" s="19" customFormat="1" ht="31.5">
      <c r="A39" s="9" t="s">
        <v>166</v>
      </c>
      <c r="B39" s="14" t="s">
        <v>167</v>
      </c>
      <c r="C39" s="17">
        <v>0</v>
      </c>
      <c r="D39" s="17">
        <v>95000</v>
      </c>
      <c r="E39" s="17">
        <v>28500</v>
      </c>
      <c r="F39" s="7">
        <f t="shared" si="0"/>
        <v>30</v>
      </c>
      <c r="G39" s="7"/>
    </row>
    <row r="40" spans="1:7" ht="31.5">
      <c r="A40" s="9" t="s">
        <v>3</v>
      </c>
      <c r="B40" s="14" t="s">
        <v>128</v>
      </c>
      <c r="C40" s="17">
        <v>40076222.39</v>
      </c>
      <c r="D40" s="17">
        <v>122600364.12</v>
      </c>
      <c r="E40" s="17">
        <v>44914238.77</v>
      </c>
      <c r="F40" s="7">
        <f t="shared" si="0"/>
        <v>36.6346699639802</v>
      </c>
      <c r="G40" s="7">
        <f t="shared" si="1"/>
        <v>112.07203696226419</v>
      </c>
    </row>
    <row r="41" spans="1:7" ht="15.75">
      <c r="A41" s="10" t="s">
        <v>142</v>
      </c>
      <c r="B41" s="13" t="s">
        <v>17</v>
      </c>
      <c r="C41" s="5">
        <f>C42+C43+C44+C45</f>
        <v>5818152.04</v>
      </c>
      <c r="D41" s="5">
        <f>D42+D43+D44+D45</f>
        <v>113813554.22</v>
      </c>
      <c r="E41" s="5">
        <f>E42+E43+E44+E45</f>
        <v>9910342.24</v>
      </c>
      <c r="F41" s="6">
        <f t="shared" si="0"/>
        <v>8.707523728538911</v>
      </c>
      <c r="G41" s="6">
        <f t="shared" si="1"/>
        <v>170.33487904520283</v>
      </c>
    </row>
    <row r="42" spans="1:7" s="18" customFormat="1" ht="15.75">
      <c r="A42" s="9" t="s">
        <v>158</v>
      </c>
      <c r="B42" s="14" t="s">
        <v>159</v>
      </c>
      <c r="C42" s="17">
        <v>0</v>
      </c>
      <c r="D42" s="17">
        <v>502743.58</v>
      </c>
      <c r="E42" s="17">
        <v>2743.58</v>
      </c>
      <c r="F42" s="7">
        <f t="shared" si="0"/>
        <v>0.5457215386022433</v>
      </c>
      <c r="G42" s="7"/>
    </row>
    <row r="43" spans="1:7" ht="31.5">
      <c r="A43" s="9" t="s">
        <v>50</v>
      </c>
      <c r="B43" s="14" t="s">
        <v>67</v>
      </c>
      <c r="C43" s="17">
        <v>24400</v>
      </c>
      <c r="D43" s="17">
        <v>51900</v>
      </c>
      <c r="E43" s="17">
        <v>24400</v>
      </c>
      <c r="F43" s="7">
        <f t="shared" si="0"/>
        <v>47.01348747591522</v>
      </c>
      <c r="G43" s="7">
        <f t="shared" si="1"/>
        <v>100</v>
      </c>
    </row>
    <row r="44" spans="1:7" ht="31.5">
      <c r="A44" s="9" t="s">
        <v>111</v>
      </c>
      <c r="B44" s="14" t="s">
        <v>81</v>
      </c>
      <c r="C44" s="17">
        <v>0</v>
      </c>
      <c r="D44" s="17">
        <v>1000000</v>
      </c>
      <c r="E44" s="17">
        <v>0</v>
      </c>
      <c r="F44" s="7">
        <f t="shared" si="0"/>
        <v>0</v>
      </c>
      <c r="G44" s="7"/>
    </row>
    <row r="45" spans="1:7" ht="15.75">
      <c r="A45" s="9" t="s">
        <v>12</v>
      </c>
      <c r="B45" s="14" t="s">
        <v>96</v>
      </c>
      <c r="C45" s="17">
        <v>5793752.04</v>
      </c>
      <c r="D45" s="17">
        <v>112258910.64</v>
      </c>
      <c r="E45" s="17">
        <v>9883198.66</v>
      </c>
      <c r="F45" s="7">
        <f t="shared" si="0"/>
        <v>8.803932448350722</v>
      </c>
      <c r="G45" s="7">
        <f t="shared" si="1"/>
        <v>170.58373557871488</v>
      </c>
    </row>
    <row r="46" spans="1:7" ht="15.75">
      <c r="A46" s="10" t="s">
        <v>140</v>
      </c>
      <c r="B46" s="13" t="s">
        <v>141</v>
      </c>
      <c r="C46" s="5">
        <f>C47+C48+C49+C50+C51+C52+C53</f>
        <v>8490306329.950001</v>
      </c>
      <c r="D46" s="5">
        <f>D47+D48+D49+D50+D51+D52+D53</f>
        <v>17801875570.22</v>
      </c>
      <c r="E46" s="5">
        <f>E47+E48+E49+E50+E51+E52+E53</f>
        <v>8676960541.73</v>
      </c>
      <c r="F46" s="6">
        <f t="shared" si="0"/>
        <v>48.74183345178144</v>
      </c>
      <c r="G46" s="6">
        <f t="shared" si="1"/>
        <v>102.19843907305872</v>
      </c>
    </row>
    <row r="47" spans="1:7" ht="15.75">
      <c r="A47" s="9" t="s">
        <v>106</v>
      </c>
      <c r="B47" s="14" t="s">
        <v>5</v>
      </c>
      <c r="C47" s="17">
        <v>1988784950.98</v>
      </c>
      <c r="D47" s="17">
        <v>4840541652.76</v>
      </c>
      <c r="E47" s="17">
        <v>2162396031.47</v>
      </c>
      <c r="F47" s="7">
        <f t="shared" si="0"/>
        <v>44.67260456765279</v>
      </c>
      <c r="G47" s="7">
        <f t="shared" si="1"/>
        <v>108.72950493739661</v>
      </c>
    </row>
    <row r="48" spans="1:7" ht="15.75">
      <c r="A48" s="9" t="s">
        <v>83</v>
      </c>
      <c r="B48" s="14" t="s">
        <v>21</v>
      </c>
      <c r="C48" s="17">
        <v>4247093091.95</v>
      </c>
      <c r="D48" s="17">
        <v>8613219051.51</v>
      </c>
      <c r="E48" s="17">
        <v>4339164880.43</v>
      </c>
      <c r="F48" s="7">
        <f t="shared" si="0"/>
        <v>50.37796965896616</v>
      </c>
      <c r="G48" s="7">
        <f t="shared" si="1"/>
        <v>102.16787780457449</v>
      </c>
    </row>
    <row r="49" spans="1:7" ht="15.75">
      <c r="A49" s="9" t="s">
        <v>160</v>
      </c>
      <c r="B49" s="14" t="s">
        <v>36</v>
      </c>
      <c r="C49" s="17">
        <v>677404225.68</v>
      </c>
      <c r="D49" s="17">
        <v>1366900936.57</v>
      </c>
      <c r="E49" s="17">
        <v>619287025.97</v>
      </c>
      <c r="F49" s="7">
        <f t="shared" si="0"/>
        <v>45.305918622310195</v>
      </c>
      <c r="G49" s="7">
        <f t="shared" si="1"/>
        <v>91.42060272038309</v>
      </c>
    </row>
    <row r="50" spans="1:7" ht="15.75">
      <c r="A50" s="9" t="s">
        <v>19</v>
      </c>
      <c r="B50" s="14" t="s">
        <v>53</v>
      </c>
      <c r="C50" s="17">
        <v>903882933.19</v>
      </c>
      <c r="D50" s="17">
        <v>1538534347.44</v>
      </c>
      <c r="E50" s="17">
        <v>900764823.57</v>
      </c>
      <c r="F50" s="7">
        <f t="shared" si="0"/>
        <v>58.546942749039154</v>
      </c>
      <c r="G50" s="7">
        <f t="shared" si="1"/>
        <v>99.65503169652783</v>
      </c>
    </row>
    <row r="51" spans="1:7" ht="31.5">
      <c r="A51" s="9" t="s">
        <v>43</v>
      </c>
      <c r="B51" s="14" t="s">
        <v>70</v>
      </c>
      <c r="C51" s="17">
        <v>14766396.45</v>
      </c>
      <c r="D51" s="17">
        <v>34359327.82</v>
      </c>
      <c r="E51" s="17">
        <v>15552079.74</v>
      </c>
      <c r="F51" s="7">
        <f t="shared" si="0"/>
        <v>45.26305002668705</v>
      </c>
      <c r="G51" s="7">
        <f t="shared" si="1"/>
        <v>105.32075169903759</v>
      </c>
    </row>
    <row r="52" spans="1:7" ht="15.75">
      <c r="A52" s="9" t="s">
        <v>161</v>
      </c>
      <c r="B52" s="14" t="s">
        <v>100</v>
      </c>
      <c r="C52" s="17">
        <v>120691052.55</v>
      </c>
      <c r="D52" s="17">
        <v>337420250.28</v>
      </c>
      <c r="E52" s="17">
        <v>127299859.41</v>
      </c>
      <c r="F52" s="7">
        <f t="shared" si="0"/>
        <v>37.72739167384391</v>
      </c>
      <c r="G52" s="7">
        <f t="shared" si="1"/>
        <v>105.47580514078464</v>
      </c>
    </row>
    <row r="53" spans="1:7" ht="15.75">
      <c r="A53" s="9" t="s">
        <v>39</v>
      </c>
      <c r="B53" s="14" t="s">
        <v>138</v>
      </c>
      <c r="C53" s="17">
        <v>537683679.15</v>
      </c>
      <c r="D53" s="17">
        <v>1070900003.84</v>
      </c>
      <c r="E53" s="17">
        <v>512495841.14</v>
      </c>
      <c r="F53" s="7">
        <f t="shared" si="0"/>
        <v>47.85655423497136</v>
      </c>
      <c r="G53" s="7">
        <f t="shared" si="1"/>
        <v>95.31549143358447</v>
      </c>
    </row>
    <row r="54" spans="1:7" ht="15.75">
      <c r="A54" s="10" t="s">
        <v>34</v>
      </c>
      <c r="B54" s="13" t="s">
        <v>110</v>
      </c>
      <c r="C54" s="5">
        <f>C55+C56+C57</f>
        <v>837632142.36</v>
      </c>
      <c r="D54" s="5">
        <f>D55+D56+D57</f>
        <v>2327307931.77</v>
      </c>
      <c r="E54" s="5">
        <f>E55+E56+E57</f>
        <v>985096052.26</v>
      </c>
      <c r="F54" s="6">
        <f t="shared" si="0"/>
        <v>42.327705707203066</v>
      </c>
      <c r="G54" s="6">
        <f t="shared" si="1"/>
        <v>117.60485330523795</v>
      </c>
    </row>
    <row r="55" spans="1:7" ht="15.75">
      <c r="A55" s="9" t="s">
        <v>72</v>
      </c>
      <c r="B55" s="14" t="s">
        <v>127</v>
      </c>
      <c r="C55" s="17">
        <v>755836811.86</v>
      </c>
      <c r="D55" s="17">
        <v>2137804554.41</v>
      </c>
      <c r="E55" s="17">
        <v>893873799.15</v>
      </c>
      <c r="F55" s="7">
        <f t="shared" si="0"/>
        <v>41.8126997300132</v>
      </c>
      <c r="G55" s="7">
        <f t="shared" si="1"/>
        <v>118.26280291248474</v>
      </c>
    </row>
    <row r="56" spans="1:7" s="2" customFormat="1" ht="15.75">
      <c r="A56" s="9" t="s">
        <v>151</v>
      </c>
      <c r="B56" s="14" t="s">
        <v>152</v>
      </c>
      <c r="C56" s="17">
        <v>1804340</v>
      </c>
      <c r="D56" s="17">
        <v>3687326</v>
      </c>
      <c r="E56" s="17">
        <v>1668880</v>
      </c>
      <c r="F56" s="7">
        <f t="shared" si="0"/>
        <v>45.259898365373715</v>
      </c>
      <c r="G56" s="7">
        <f t="shared" si="1"/>
        <v>92.49254575080084</v>
      </c>
    </row>
    <row r="57" spans="1:7" s="8" customFormat="1" ht="15.75">
      <c r="A57" s="9" t="s">
        <v>60</v>
      </c>
      <c r="B57" s="14" t="s">
        <v>26</v>
      </c>
      <c r="C57" s="17">
        <v>79990990.5</v>
      </c>
      <c r="D57" s="17">
        <v>185816051.36</v>
      </c>
      <c r="E57" s="17">
        <v>89553373.11</v>
      </c>
      <c r="F57" s="7">
        <f t="shared" si="0"/>
        <v>48.194637898369336</v>
      </c>
      <c r="G57" s="7">
        <f t="shared" si="1"/>
        <v>111.9543245435872</v>
      </c>
    </row>
    <row r="58" spans="1:7" ht="15.75">
      <c r="A58" s="10" t="s">
        <v>58</v>
      </c>
      <c r="B58" s="13" t="s">
        <v>79</v>
      </c>
      <c r="C58" s="5">
        <f>C59+C60+C61+C62+C63+C64</f>
        <v>1459312267.1399999</v>
      </c>
      <c r="D58" s="5">
        <f>D59+D60+D61+D62+D63+D64</f>
        <v>5949931232.76</v>
      </c>
      <c r="E58" s="5">
        <f>E59+E60+E61+E62+E63+E64</f>
        <v>2247822421.9399996</v>
      </c>
      <c r="F58" s="6">
        <f t="shared" si="0"/>
        <v>37.77896473094698</v>
      </c>
      <c r="G58" s="6">
        <f t="shared" si="1"/>
        <v>154.03299708741181</v>
      </c>
    </row>
    <row r="59" spans="1:7" ht="15.75">
      <c r="A59" s="9" t="s">
        <v>47</v>
      </c>
      <c r="B59" s="14" t="s">
        <v>102</v>
      </c>
      <c r="C59" s="17">
        <v>612109190.61</v>
      </c>
      <c r="D59" s="17">
        <v>3189288380.76</v>
      </c>
      <c r="E59" s="17">
        <v>1157788560.02</v>
      </c>
      <c r="F59" s="7">
        <f t="shared" si="0"/>
        <v>36.302410500241486</v>
      </c>
      <c r="G59" s="7">
        <f t="shared" si="1"/>
        <v>189.14739033181334</v>
      </c>
    </row>
    <row r="60" spans="1:7" ht="15.75">
      <c r="A60" s="9" t="s">
        <v>88</v>
      </c>
      <c r="B60" s="14" t="s">
        <v>115</v>
      </c>
      <c r="C60" s="17">
        <v>545313370.05</v>
      </c>
      <c r="D60" s="17">
        <v>1958610245.3</v>
      </c>
      <c r="E60" s="17">
        <v>637762529.39</v>
      </c>
      <c r="F60" s="7">
        <f t="shared" si="0"/>
        <v>32.56199291923514</v>
      </c>
      <c r="G60" s="7">
        <f t="shared" si="1"/>
        <v>116.95340045147313</v>
      </c>
    </row>
    <row r="61" spans="1:7" ht="15.75">
      <c r="A61" s="9" t="s">
        <v>93</v>
      </c>
      <c r="B61" s="14" t="s">
        <v>0</v>
      </c>
      <c r="C61" s="17">
        <v>66989252.2</v>
      </c>
      <c r="D61" s="17">
        <v>80533155.03</v>
      </c>
      <c r="E61" s="17">
        <v>48874891.48</v>
      </c>
      <c r="F61" s="7">
        <f t="shared" si="0"/>
        <v>60.68915524518225</v>
      </c>
      <c r="G61" s="7">
        <f t="shared" si="1"/>
        <v>72.95930298502421</v>
      </c>
    </row>
    <row r="62" spans="1:7" ht="15.75">
      <c r="A62" s="9" t="s">
        <v>122</v>
      </c>
      <c r="B62" s="14" t="s">
        <v>14</v>
      </c>
      <c r="C62" s="17">
        <v>42453444.94</v>
      </c>
      <c r="D62" s="17">
        <v>91680793.57</v>
      </c>
      <c r="E62" s="17">
        <v>43899297.06</v>
      </c>
      <c r="F62" s="7">
        <f t="shared" si="0"/>
        <v>47.882762954579</v>
      </c>
      <c r="G62" s="7">
        <f t="shared" si="1"/>
        <v>103.40573567597033</v>
      </c>
    </row>
    <row r="63" spans="1:7" s="1" customFormat="1" ht="31.5">
      <c r="A63" s="9" t="s">
        <v>4</v>
      </c>
      <c r="B63" s="14" t="s">
        <v>31</v>
      </c>
      <c r="C63" s="17">
        <v>57781136.99</v>
      </c>
      <c r="D63" s="17">
        <v>134311370</v>
      </c>
      <c r="E63" s="17">
        <v>65742381.07</v>
      </c>
      <c r="F63" s="7">
        <f t="shared" si="0"/>
        <v>48.947740664100145</v>
      </c>
      <c r="G63" s="7">
        <f t="shared" si="1"/>
        <v>113.77827522047173</v>
      </c>
    </row>
    <row r="64" spans="1:7" s="8" customFormat="1" ht="15.75">
      <c r="A64" s="9" t="s">
        <v>46</v>
      </c>
      <c r="B64" s="14" t="s">
        <v>76</v>
      </c>
      <c r="C64" s="17">
        <v>134665872.35</v>
      </c>
      <c r="D64" s="17">
        <v>495507288.1</v>
      </c>
      <c r="E64" s="17">
        <v>293754762.92</v>
      </c>
      <c r="F64" s="7">
        <f t="shared" si="0"/>
        <v>59.28364122481209</v>
      </c>
      <c r="G64" s="7">
        <f t="shared" si="1"/>
        <v>218.13601159210108</v>
      </c>
    </row>
    <row r="65" spans="1:7" ht="15.75">
      <c r="A65" s="10" t="s">
        <v>61</v>
      </c>
      <c r="B65" s="13" t="s">
        <v>13</v>
      </c>
      <c r="C65" s="5">
        <f>C66+C67+C68+C69+C70</f>
        <v>7203141439.009999</v>
      </c>
      <c r="D65" s="5">
        <f>D66+D67+D68+D69+D70</f>
        <v>15878497042.279999</v>
      </c>
      <c r="E65" s="5">
        <f>E66+E67+E68+E69+E70</f>
        <v>7419300679.900001</v>
      </c>
      <c r="F65" s="6">
        <f t="shared" si="0"/>
        <v>46.725459343818734</v>
      </c>
      <c r="G65" s="6">
        <f t="shared" si="1"/>
        <v>103.00090235240071</v>
      </c>
    </row>
    <row r="66" spans="1:7" ht="15.75">
      <c r="A66" s="9" t="s">
        <v>113</v>
      </c>
      <c r="B66" s="14" t="s">
        <v>24</v>
      </c>
      <c r="C66" s="17">
        <v>151605243.32</v>
      </c>
      <c r="D66" s="17">
        <v>324372626.22</v>
      </c>
      <c r="E66" s="17">
        <v>159922931.02</v>
      </c>
      <c r="F66" s="7">
        <f t="shared" si="0"/>
        <v>49.302227775390364</v>
      </c>
      <c r="G66" s="7">
        <f t="shared" si="1"/>
        <v>105.48641162920961</v>
      </c>
    </row>
    <row r="67" spans="1:7" ht="15.75">
      <c r="A67" s="9" t="s">
        <v>129</v>
      </c>
      <c r="B67" s="14" t="s">
        <v>44</v>
      </c>
      <c r="C67" s="17">
        <v>601281171.99</v>
      </c>
      <c r="D67" s="17">
        <v>1463991113.02</v>
      </c>
      <c r="E67" s="17">
        <v>653682337.12</v>
      </c>
      <c r="F67" s="7">
        <f t="shared" si="0"/>
        <v>44.650703908410264</v>
      </c>
      <c r="G67" s="7">
        <f t="shared" si="1"/>
        <v>108.71491867217014</v>
      </c>
    </row>
    <row r="68" spans="1:7" ht="15.75">
      <c r="A68" s="9" t="s">
        <v>68</v>
      </c>
      <c r="B68" s="14" t="s">
        <v>62</v>
      </c>
      <c r="C68" s="17">
        <v>5759716813.09</v>
      </c>
      <c r="D68" s="17">
        <v>11953828404.84</v>
      </c>
      <c r="E68" s="17">
        <v>5585766079.05</v>
      </c>
      <c r="F68" s="7">
        <f t="shared" si="0"/>
        <v>46.72784224331322</v>
      </c>
      <c r="G68" s="7">
        <f t="shared" si="1"/>
        <v>96.97987349578254</v>
      </c>
    </row>
    <row r="69" spans="1:7" s="1" customFormat="1" ht="15.75">
      <c r="A69" s="9" t="s">
        <v>82</v>
      </c>
      <c r="B69" s="14" t="s">
        <v>75</v>
      </c>
      <c r="C69" s="17">
        <v>567103035.07</v>
      </c>
      <c r="D69" s="17">
        <v>1755870354.81</v>
      </c>
      <c r="E69" s="17">
        <v>844889762.59</v>
      </c>
      <c r="F69" s="7">
        <f t="shared" si="0"/>
        <v>48.118003716819075</v>
      </c>
      <c r="G69" s="7">
        <f t="shared" si="1"/>
        <v>148.98346690839196</v>
      </c>
    </row>
    <row r="70" spans="1:7" s="8" customFormat="1" ht="15.75">
      <c r="A70" s="9" t="s">
        <v>118</v>
      </c>
      <c r="B70" s="14" t="s">
        <v>107</v>
      </c>
      <c r="C70" s="17">
        <v>123435175.54</v>
      </c>
      <c r="D70" s="17">
        <v>380434543.39</v>
      </c>
      <c r="E70" s="17">
        <v>175039570.12</v>
      </c>
      <c r="F70" s="7">
        <f t="shared" si="0"/>
        <v>46.01043022020199</v>
      </c>
      <c r="G70" s="7">
        <f t="shared" si="1"/>
        <v>141.80687907984318</v>
      </c>
    </row>
    <row r="71" spans="1:7" ht="15.75">
      <c r="A71" s="10" t="s">
        <v>42</v>
      </c>
      <c r="B71" s="13" t="s">
        <v>135</v>
      </c>
      <c r="C71" s="5">
        <f>C72+C73+C74+C75</f>
        <v>273302397.27</v>
      </c>
      <c r="D71" s="5">
        <f>D72+D73+D74+D75</f>
        <v>2928507633.71</v>
      </c>
      <c r="E71" s="5">
        <f>E72+E73+E74+E75</f>
        <v>360877616.15</v>
      </c>
      <c r="F71" s="6">
        <f t="shared" si="0"/>
        <v>12.32291874523201</v>
      </c>
      <c r="G71" s="6">
        <f t="shared" si="1"/>
        <v>132.04334091277033</v>
      </c>
    </row>
    <row r="72" spans="1:7" ht="15.75">
      <c r="A72" s="9" t="s">
        <v>40</v>
      </c>
      <c r="B72" s="14" t="s">
        <v>1</v>
      </c>
      <c r="C72" s="17">
        <v>197529239.56</v>
      </c>
      <c r="D72" s="17">
        <v>1764301263.01</v>
      </c>
      <c r="E72" s="17">
        <v>273814022.72</v>
      </c>
      <c r="F72" s="7">
        <f t="shared" si="0"/>
        <v>15.51968637447198</v>
      </c>
      <c r="G72" s="7">
        <f t="shared" si="1"/>
        <v>138.61948910952412</v>
      </c>
    </row>
    <row r="73" spans="1:7" ht="15.75">
      <c r="A73" s="9" t="s">
        <v>116</v>
      </c>
      <c r="B73" s="14" t="s">
        <v>15</v>
      </c>
      <c r="C73" s="17">
        <v>13082571.09</v>
      </c>
      <c r="D73" s="17">
        <v>1028200902.37</v>
      </c>
      <c r="E73" s="17">
        <v>23684515.95</v>
      </c>
      <c r="F73" s="7">
        <f aca="true" t="shared" si="2" ref="F73:F86">E73/D73*100</f>
        <v>2.3034910682734533</v>
      </c>
      <c r="G73" s="7">
        <f aca="true" t="shared" si="3" ref="G73:G86">E73/C73*100</f>
        <v>181.0386948182064</v>
      </c>
    </row>
    <row r="74" spans="1:7" s="1" customFormat="1" ht="15.75">
      <c r="A74" s="9" t="s">
        <v>33</v>
      </c>
      <c r="B74" s="14" t="s">
        <v>28</v>
      </c>
      <c r="C74" s="17">
        <v>54725863.88</v>
      </c>
      <c r="D74" s="17">
        <v>119033984</v>
      </c>
      <c r="E74" s="17">
        <v>54886980.15</v>
      </c>
      <c r="F74" s="7">
        <f t="shared" si="2"/>
        <v>46.110344546646445</v>
      </c>
      <c r="G74" s="7">
        <f t="shared" si="3"/>
        <v>100.29440607891232</v>
      </c>
    </row>
    <row r="75" spans="1:7" s="8" customFormat="1" ht="17.25" customHeight="1">
      <c r="A75" s="9" t="s">
        <v>146</v>
      </c>
      <c r="B75" s="14" t="s">
        <v>65</v>
      </c>
      <c r="C75" s="17">
        <v>7964722.74</v>
      </c>
      <c r="D75" s="17">
        <v>16971484.33</v>
      </c>
      <c r="E75" s="17">
        <v>8492097.33</v>
      </c>
      <c r="F75" s="7">
        <f t="shared" si="2"/>
        <v>50.037446135390574</v>
      </c>
      <c r="G75" s="7">
        <f t="shared" si="3"/>
        <v>106.62138039471792</v>
      </c>
    </row>
    <row r="76" spans="1:7" ht="15.75">
      <c r="A76" s="10" t="s">
        <v>103</v>
      </c>
      <c r="B76" s="13" t="s">
        <v>108</v>
      </c>
      <c r="C76" s="5">
        <f>C77+C78+C79</f>
        <v>43374061.11</v>
      </c>
      <c r="D76" s="5">
        <f>D77+D78+D79</f>
        <v>125577986.4</v>
      </c>
      <c r="E76" s="5">
        <f>E77+E78+E79</f>
        <v>57982185.69</v>
      </c>
      <c r="F76" s="6">
        <f t="shared" si="2"/>
        <v>46.172253077311645</v>
      </c>
      <c r="G76" s="6">
        <f t="shared" si="3"/>
        <v>133.67940240355324</v>
      </c>
    </row>
    <row r="77" spans="1:7" ht="15.75">
      <c r="A77" s="9" t="s">
        <v>125</v>
      </c>
      <c r="B77" s="14" t="s">
        <v>121</v>
      </c>
      <c r="C77" s="17">
        <v>11442532.81</v>
      </c>
      <c r="D77" s="17">
        <v>29635961</v>
      </c>
      <c r="E77" s="17">
        <v>13783512.5</v>
      </c>
      <c r="F77" s="7">
        <f t="shared" si="2"/>
        <v>46.5094163809974</v>
      </c>
      <c r="G77" s="7">
        <f t="shared" si="3"/>
        <v>120.45857965951508</v>
      </c>
    </row>
    <row r="78" spans="1:7" s="1" customFormat="1" ht="15.75">
      <c r="A78" s="9" t="s">
        <v>145</v>
      </c>
      <c r="B78" s="14" t="s">
        <v>139</v>
      </c>
      <c r="C78" s="17">
        <v>16579291.7</v>
      </c>
      <c r="D78" s="17">
        <v>63880952.4</v>
      </c>
      <c r="E78" s="17">
        <v>28708101.57</v>
      </c>
      <c r="F78" s="7">
        <f t="shared" si="2"/>
        <v>44.94000244429668</v>
      </c>
      <c r="G78" s="7">
        <f t="shared" si="3"/>
        <v>173.1563814031935</v>
      </c>
    </row>
    <row r="79" spans="1:7" s="8" customFormat="1" ht="16.5" customHeight="1">
      <c r="A79" s="9" t="s">
        <v>90</v>
      </c>
      <c r="B79" s="14" t="s">
        <v>20</v>
      </c>
      <c r="C79" s="17">
        <v>15352236.6</v>
      </c>
      <c r="D79" s="17">
        <v>32061073</v>
      </c>
      <c r="E79" s="17">
        <v>15490571.62</v>
      </c>
      <c r="F79" s="7">
        <f t="shared" si="2"/>
        <v>48.31582405242644</v>
      </c>
      <c r="G79" s="7">
        <f t="shared" si="3"/>
        <v>100.90107404936685</v>
      </c>
    </row>
    <row r="80" spans="1:7" s="1" customFormat="1" ht="31.5">
      <c r="A80" s="10" t="s">
        <v>7</v>
      </c>
      <c r="B80" s="13" t="s">
        <v>74</v>
      </c>
      <c r="C80" s="5">
        <f>C81</f>
        <v>240013083.56</v>
      </c>
      <c r="D80" s="5">
        <f>D81</f>
        <v>443508358.05</v>
      </c>
      <c r="E80" s="5">
        <f>E81</f>
        <v>139352214.6</v>
      </c>
      <c r="F80" s="6">
        <f t="shared" si="2"/>
        <v>31.420425809492812</v>
      </c>
      <c r="G80" s="6">
        <f t="shared" si="3"/>
        <v>58.06025760473339</v>
      </c>
    </row>
    <row r="81" spans="1:7" s="8" customFormat="1" ht="31.5">
      <c r="A81" s="9" t="s">
        <v>32</v>
      </c>
      <c r="B81" s="14" t="s">
        <v>94</v>
      </c>
      <c r="C81" s="17">
        <v>240013083.56</v>
      </c>
      <c r="D81" s="17">
        <v>443508358.05</v>
      </c>
      <c r="E81" s="17">
        <v>139352214.6</v>
      </c>
      <c r="F81" s="7">
        <f t="shared" si="2"/>
        <v>31.420425809492812</v>
      </c>
      <c r="G81" s="7">
        <f t="shared" si="3"/>
        <v>58.06025760473339</v>
      </c>
    </row>
    <row r="82" spans="1:7" ht="47.25">
      <c r="A82" s="10" t="s">
        <v>162</v>
      </c>
      <c r="B82" s="13" t="s">
        <v>52</v>
      </c>
      <c r="C82" s="5">
        <v>0</v>
      </c>
      <c r="D82" s="5">
        <f>D83+D84+D85</f>
        <v>57309909.36</v>
      </c>
      <c r="E82" s="5">
        <f>E83+E84+E85</f>
        <v>0</v>
      </c>
      <c r="F82" s="6">
        <f t="shared" si="2"/>
        <v>0</v>
      </c>
      <c r="G82" s="7"/>
    </row>
    <row r="83" spans="1:7" s="15" customFormat="1" ht="47.25">
      <c r="A83" s="9" t="s">
        <v>123</v>
      </c>
      <c r="B83" s="14" t="s">
        <v>64</v>
      </c>
      <c r="C83" s="17">
        <v>0</v>
      </c>
      <c r="D83" s="17">
        <v>0</v>
      </c>
      <c r="E83" s="17">
        <v>0</v>
      </c>
      <c r="F83" s="7"/>
      <c r="G83" s="7"/>
    </row>
    <row r="84" spans="1:7" s="15" customFormat="1" ht="15.75">
      <c r="A84" s="9" t="s">
        <v>92</v>
      </c>
      <c r="B84" s="14" t="s">
        <v>78</v>
      </c>
      <c r="C84" s="17">
        <v>0</v>
      </c>
      <c r="D84" s="17">
        <v>51504494</v>
      </c>
      <c r="E84" s="17">
        <v>0</v>
      </c>
      <c r="F84" s="7">
        <f t="shared" si="2"/>
        <v>0</v>
      </c>
      <c r="G84" s="7"/>
    </row>
    <row r="85" spans="1:7" s="15" customFormat="1" ht="15.75">
      <c r="A85" s="9" t="s">
        <v>86</v>
      </c>
      <c r="B85" s="14" t="s">
        <v>99</v>
      </c>
      <c r="C85" s="17">
        <v>0</v>
      </c>
      <c r="D85" s="17">
        <v>5805415.36</v>
      </c>
      <c r="E85" s="17">
        <v>0</v>
      </c>
      <c r="F85" s="7">
        <f t="shared" si="2"/>
        <v>0</v>
      </c>
      <c r="G85" s="7"/>
    </row>
    <row r="86" spans="1:7" s="1" customFormat="1" ht="15.75">
      <c r="A86" s="24" t="s">
        <v>149</v>
      </c>
      <c r="B86" s="25"/>
      <c r="C86" s="5">
        <f>C7+C16+C19+C24+C35+C41+C46+C54+C58+C65+C71+C76+C80+C82</f>
        <v>28335823490.220005</v>
      </c>
      <c r="D86" s="5">
        <f>D7+D16+D19+D24+D35+D41+D46+D54+D58+D65+D71+D76+D80+D82</f>
        <v>73797777688.52</v>
      </c>
      <c r="E86" s="5">
        <f>E7+E16+E19+E24+E35+E41+E46+E54+E58+E65+E71+E76+E80+E82</f>
        <v>30552614674.76</v>
      </c>
      <c r="F86" s="6">
        <f t="shared" si="2"/>
        <v>41.400453552563775</v>
      </c>
      <c r="G86" s="6">
        <f t="shared" si="3"/>
        <v>107.82328131492318</v>
      </c>
    </row>
  </sheetData>
  <sheetProtection/>
  <mergeCells count="12">
    <mergeCell ref="F3:G3"/>
    <mergeCell ref="G4:G6"/>
    <mergeCell ref="C4:C6"/>
    <mergeCell ref="A2:G2"/>
    <mergeCell ref="A86:B86"/>
    <mergeCell ref="A4:A6"/>
    <mergeCell ref="B4:B6"/>
    <mergeCell ref="A1:E1"/>
    <mergeCell ref="D3:E3"/>
    <mergeCell ref="F4:F6"/>
    <mergeCell ref="D4:D6"/>
    <mergeCell ref="E4:E6"/>
  </mergeCells>
  <printOptions/>
  <pageMargins left="0.3937007874015748" right="0.3937007874015748" top="0.5511811023622047" bottom="0.5511811023622047" header="0.31496062992125984" footer="0.31496062992125984"/>
  <pageSetup errors="blank"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2018-10-18T06:37:24Z</cp:lastPrinted>
  <dcterms:created xsi:type="dcterms:W3CDTF">2017-05-03T15:49:45Z</dcterms:created>
  <dcterms:modified xsi:type="dcterms:W3CDTF">2019-08-15T08:04:25Z</dcterms:modified>
  <cp:category/>
  <cp:version/>
  <cp:contentType/>
  <cp:contentStatus/>
</cp:coreProperties>
</file>